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O\Documents\"/>
    </mc:Choice>
  </mc:AlternateContent>
  <bookViews>
    <workbookView xWindow="0" yWindow="0" windowWidth="20490" windowHeight="7020"/>
  </bookViews>
  <sheets>
    <sheet name="Foglio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2" l="1"/>
  <c r="J52" i="2"/>
  <c r="J53" i="2"/>
  <c r="J54" i="2"/>
  <c r="J55" i="2"/>
  <c r="J56" i="2"/>
  <c r="J57" i="2"/>
  <c r="J58" i="2"/>
  <c r="O13" i="2"/>
  <c r="O14" i="2"/>
  <c r="Q14" i="2" s="1"/>
  <c r="O15" i="2"/>
  <c r="O16" i="2"/>
  <c r="Q16" i="2" s="1"/>
  <c r="O17" i="2"/>
  <c r="O18" i="2"/>
  <c r="Q18" i="2" s="1"/>
  <c r="O19" i="2"/>
  <c r="O20" i="2"/>
  <c r="Q20" i="2" s="1"/>
  <c r="O21" i="2"/>
  <c r="H13" i="2"/>
  <c r="H14" i="2"/>
  <c r="J14" i="2" s="1"/>
  <c r="H15" i="2"/>
  <c r="H16" i="2"/>
  <c r="J16" i="2" s="1"/>
  <c r="H17" i="2"/>
  <c r="H18" i="2"/>
  <c r="J18" i="2" s="1"/>
  <c r="H19" i="2"/>
  <c r="H20" i="2"/>
  <c r="J20" i="2" s="1"/>
  <c r="H21" i="2"/>
  <c r="J35" i="2"/>
  <c r="J36" i="2"/>
  <c r="J37" i="2"/>
  <c r="J38" i="2"/>
  <c r="J39" i="2"/>
  <c r="J40" i="2"/>
  <c r="J41" i="2"/>
  <c r="J42" i="2"/>
  <c r="J13" i="2"/>
  <c r="J15" i="2"/>
  <c r="J17" i="2"/>
  <c r="J19" i="2"/>
  <c r="J21" i="2"/>
  <c r="Q13" i="2"/>
  <c r="Q15" i="2"/>
  <c r="Q17" i="2"/>
  <c r="Q19" i="2"/>
  <c r="Q21" i="2"/>
  <c r="H71" i="2" l="1"/>
  <c r="H12" i="2"/>
  <c r="H11" i="2"/>
  <c r="H10" i="2"/>
  <c r="H9" i="2"/>
  <c r="H8" i="2"/>
  <c r="O9" i="2"/>
  <c r="O10" i="2"/>
  <c r="O11" i="2"/>
  <c r="O12" i="2"/>
  <c r="O8" i="2"/>
  <c r="J32" i="2" l="1"/>
  <c r="Q50" i="2"/>
  <c r="R58" i="2"/>
  <c r="R57" i="2"/>
  <c r="R56" i="2"/>
  <c r="R55" i="2"/>
  <c r="R54" i="2"/>
  <c r="R53" i="2"/>
  <c r="R52" i="2"/>
  <c r="R51" i="2"/>
  <c r="Q59" i="2"/>
  <c r="H72" i="2" s="1"/>
  <c r="J50" i="2"/>
  <c r="J59" i="2" s="1"/>
  <c r="F72" i="2" s="1"/>
  <c r="J72" i="2" s="1"/>
  <c r="Q33" i="2"/>
  <c r="Q34" i="2"/>
  <c r="J34" i="2"/>
  <c r="R42" i="2"/>
  <c r="R41" i="2"/>
  <c r="R40" i="2"/>
  <c r="R39" i="2"/>
  <c r="R38" i="2"/>
  <c r="R37" i="2"/>
  <c r="R36" i="2"/>
  <c r="R35" i="2"/>
  <c r="J33" i="2"/>
  <c r="Q32" i="2"/>
  <c r="Q31" i="2"/>
  <c r="J31" i="2"/>
  <c r="Q30" i="2"/>
  <c r="J30" i="2"/>
  <c r="Q29" i="2"/>
  <c r="J29" i="2"/>
  <c r="Q12" i="2"/>
  <c r="Q11" i="2"/>
  <c r="J12" i="2"/>
  <c r="J11" i="2"/>
  <c r="R13" i="2"/>
  <c r="R14" i="2"/>
  <c r="R15" i="2"/>
  <c r="R16" i="2"/>
  <c r="R17" i="2"/>
  <c r="R18" i="2"/>
  <c r="R19" i="2"/>
  <c r="R20" i="2"/>
  <c r="R21" i="2"/>
  <c r="Q10" i="2"/>
  <c r="Q9" i="2"/>
  <c r="Q8" i="2"/>
  <c r="J9" i="2"/>
  <c r="R9" i="2" s="1"/>
  <c r="J10" i="2"/>
  <c r="J8" i="2"/>
  <c r="J22" i="2" s="1"/>
  <c r="F70" i="2" s="1"/>
  <c r="R12" i="2" l="1"/>
  <c r="R10" i="2"/>
  <c r="R8" i="2"/>
  <c r="R30" i="2"/>
  <c r="R32" i="2"/>
  <c r="R50" i="2"/>
  <c r="R59" i="2" s="1"/>
  <c r="R34" i="2"/>
  <c r="J43" i="2"/>
  <c r="F71" i="2" s="1"/>
  <c r="J71" i="2" s="1"/>
  <c r="R33" i="2"/>
  <c r="R31" i="2"/>
  <c r="R29" i="2"/>
  <c r="Q43" i="2"/>
  <c r="Q22" i="2"/>
  <c r="H70" i="2" s="1"/>
  <c r="J70" i="2" s="1"/>
  <c r="R11" i="2"/>
  <c r="R22" i="2" s="1"/>
  <c r="J73" i="2" l="1"/>
  <c r="J61" i="2"/>
  <c r="F73" i="2"/>
  <c r="H73" i="2"/>
  <c r="Q61" i="2"/>
  <c r="R43" i="2"/>
  <c r="R61" i="2" s="1"/>
</calcChain>
</file>

<file path=xl/sharedStrings.xml><?xml version="1.0" encoding="utf-8"?>
<sst xmlns="http://schemas.openxmlformats.org/spreadsheetml/2006/main" count="154" uniqueCount="74">
  <si>
    <t>Prezziario utilizzato o preventivo (ditta, n° e data offerta)</t>
  </si>
  <si>
    <t>Codice da prezziario</t>
  </si>
  <si>
    <t>Descrizione</t>
  </si>
  <si>
    <t>Dimensioni</t>
  </si>
  <si>
    <t>Prezzo unitario da prezziario o da preventivo</t>
  </si>
  <si>
    <t>Totale</t>
  </si>
  <si>
    <t>Lunghezza</t>
  </si>
  <si>
    <t>Larghezza</t>
  </si>
  <si>
    <t>Unità misura</t>
  </si>
  <si>
    <r>
      <t>(m</t>
    </r>
    <r>
      <rPr>
        <b/>
        <vertAlign val="superscript"/>
        <sz val="12"/>
        <color theme="1"/>
        <rFont val="Calibri"/>
        <family val="2"/>
      </rPr>
      <t>2</t>
    </r>
    <r>
      <rPr>
        <b/>
        <sz val="12"/>
        <color theme="1"/>
        <rFont val="Calibri"/>
        <family val="2"/>
      </rPr>
      <t>, m</t>
    </r>
    <r>
      <rPr>
        <b/>
        <vertAlign val="superscript"/>
        <sz val="12"/>
        <color theme="1"/>
        <rFont val="Calibri"/>
        <family val="2"/>
      </rPr>
      <t>3</t>
    </r>
    <r>
      <rPr>
        <b/>
        <sz val="12"/>
        <color theme="1"/>
        <rFont val="Calibri"/>
        <family val="2"/>
      </rPr>
      <t>, Kg, ecc.)</t>
    </r>
  </si>
  <si>
    <t>Quantità</t>
  </si>
  <si>
    <t>Totale opere edili</t>
  </si>
  <si>
    <t>OOPP Regione Puglia</t>
  </si>
  <si>
    <t>E 02.01</t>
  </si>
  <si>
    <t>Demolizione totale di fabbricati con struttura portante in cemento armato e solai del tipo latero-cementizio…</t>
  </si>
  <si>
    <t>mc</t>
  </si>
  <si>
    <t>Prev. 01/2019 ditta ABC</t>
  </si>
  <si>
    <t>NP1</t>
  </si>
  <si>
    <t>unità</t>
  </si>
  <si>
    <t>Realizzazione fontana ornamentale</t>
  </si>
  <si>
    <t>E 11.51</t>
  </si>
  <si>
    <t>Fornitura e posa in opera di pavimentazione solare in lastre di pietra di Cursi</t>
  </si>
  <si>
    <t>mq</t>
  </si>
  <si>
    <t>Differenza</t>
  </si>
  <si>
    <t>voce invariata</t>
  </si>
  <si>
    <t>voce in aumento</t>
  </si>
  <si>
    <t>voce in diminuzione</t>
  </si>
  <si>
    <t>voce eliminata</t>
  </si>
  <si>
    <t>nuova voce</t>
  </si>
  <si>
    <t>E 12.04</t>
  </si>
  <si>
    <t>Fornitura e posa in opera di pavimentazione per esterni realizzata con tavelloni di 80 calcestruzzo…</t>
  </si>
  <si>
    <t>Fornitura e posa in opera di pavimento in mattonelle di asfalto naturale dello spessore di 2 cm…</t>
  </si>
  <si>
    <t>E 12.11</t>
  </si>
  <si>
    <t>OPERE EDILI</t>
  </si>
  <si>
    <t>ARREDI/ATTREZZATURE/MACCHINARI</t>
  </si>
  <si>
    <t>Armadio due ante 60x100x200</t>
  </si>
  <si>
    <t>Tavolo 70x200</t>
  </si>
  <si>
    <t>Sedie Modello XYZ</t>
  </si>
  <si>
    <t>Poltroncina Mod. DFG</t>
  </si>
  <si>
    <t>TV Color 38" Mod. 123</t>
  </si>
  <si>
    <t xml:space="preserve">Scrivania </t>
  </si>
  <si>
    <t>pz</t>
  </si>
  <si>
    <t>Totale arredi attrezzature e macchinari</t>
  </si>
  <si>
    <t>np2</t>
  </si>
  <si>
    <t>np3</t>
  </si>
  <si>
    <t>np4</t>
  </si>
  <si>
    <t>np5</t>
  </si>
  <si>
    <t>np 6</t>
  </si>
  <si>
    <t>Prev. 06/2019 ditta DFG</t>
  </si>
  <si>
    <t>np 8</t>
  </si>
  <si>
    <t>np7</t>
  </si>
  <si>
    <t>Progetto architettonico</t>
  </si>
  <si>
    <t>a corpo</t>
  </si>
  <si>
    <t>TOTALE PROGETTO APPROVATO</t>
  </si>
  <si>
    <t>TOTALE PROGETTO IN VARIANTE</t>
  </si>
  <si>
    <t>Totale spese generali</t>
  </si>
  <si>
    <t>QUADRO COMPARATIVO DI VARIANTE</t>
  </si>
  <si>
    <t>COMPUTO APPROVATO*</t>
  </si>
  <si>
    <t>* Riportare i valori previsti in DDS (o in precedente variante approvata) al netto di eventuali tagli/riduzioni comunicati con in sede di ammissibilità.</t>
  </si>
  <si>
    <t>Prev. 03/2019 architettoA5A50:R50</t>
  </si>
  <si>
    <t>Note***</t>
  </si>
  <si>
    <t>COMPUTO DI VARIANTE**</t>
  </si>
  <si>
    <t>Altezza/parti</t>
  </si>
  <si>
    <t>** Riportare i valori nel nuovo computo redatto secondo il modello Allegato 5 del Bando.</t>
  </si>
  <si>
    <t>QUADRO RIEPILOGATIVO</t>
  </si>
  <si>
    <t>Opere Edili</t>
  </si>
  <si>
    <t>Arredi/attrezzature</t>
  </si>
  <si>
    <t>Spese Generali</t>
  </si>
  <si>
    <t>voci di spesa</t>
  </si>
  <si>
    <t>TOTALE</t>
  </si>
  <si>
    <t>Importo Approvato</t>
  </si>
  <si>
    <t>Importo Variante</t>
  </si>
  <si>
    <t>SPESE GENERALI</t>
  </si>
  <si>
    <t>*** Evidenziare le voci in aumento, le voci in dimuzione, le voci eliminate e le nuove voci di 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</si>
</sst>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Font="1"/>
    <xf numFmtId="0" fontId="7" fillId="0" borderId="0" xfId="0" applyFont="1"/>
    <xf numFmtId="43" fontId="0" fillId="0" borderId="0" xfId="1" applyFont="1" applyAlignment="1">
      <alignment horizontal="right"/>
    </xf>
    <xf numFmtId="0" fontId="2" fillId="0" borderId="0" xfId="0" applyFont="1"/>
    <xf numFmtId="43" fontId="2" fillId="0" borderId="0" xfId="1" applyFont="1" applyAlignment="1">
      <alignment horizontal="right"/>
    </xf>
    <xf numFmtId="0" fontId="4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44" fontId="6" fillId="0" borderId="10" xfId="2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44" fontId="6" fillId="4" borderId="10" xfId="2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4" fontId="6" fillId="2" borderId="10" xfId="2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44" fontId="6" fillId="5" borderId="10" xfId="2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44" fontId="6" fillId="3" borderId="10" xfId="2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left" vertical="center" wrapText="1"/>
    </xf>
    <xf numFmtId="44" fontId="6" fillId="0" borderId="22" xfId="2" applyFont="1" applyBorder="1" applyAlignment="1">
      <alignment horizontal="right" vertical="center"/>
    </xf>
    <xf numFmtId="44" fontId="6" fillId="4" borderId="22" xfId="2" applyFont="1" applyFill="1" applyBorder="1" applyAlignment="1">
      <alignment horizontal="right" vertical="center"/>
    </xf>
    <xf numFmtId="44" fontId="6" fillId="2" borderId="22" xfId="2" applyFont="1" applyFill="1" applyBorder="1" applyAlignment="1">
      <alignment horizontal="right" vertical="center"/>
    </xf>
    <xf numFmtId="44" fontId="6" fillId="5" borderId="22" xfId="2" applyFont="1" applyFill="1" applyBorder="1" applyAlignment="1">
      <alignment horizontal="right" vertical="center"/>
    </xf>
    <xf numFmtId="44" fontId="6" fillId="3" borderId="22" xfId="2" applyFont="1" applyFill="1" applyBorder="1" applyAlignment="1">
      <alignment horizontal="right" vertical="center"/>
    </xf>
    <xf numFmtId="44" fontId="6" fillId="0" borderId="22" xfId="2" applyFont="1" applyBorder="1" applyAlignment="1">
      <alignment horizontal="center" vertical="center"/>
    </xf>
    <xf numFmtId="44" fontId="6" fillId="4" borderId="22" xfId="2" applyFont="1" applyFill="1" applyBorder="1" applyAlignment="1">
      <alignment horizontal="center" vertical="center"/>
    </xf>
    <xf numFmtId="44" fontId="6" fillId="2" borderId="22" xfId="2" applyFont="1" applyFill="1" applyBorder="1" applyAlignment="1">
      <alignment horizontal="center" vertical="center"/>
    </xf>
    <xf numFmtId="44" fontId="6" fillId="5" borderId="22" xfId="2" applyFont="1" applyFill="1" applyBorder="1" applyAlignment="1">
      <alignment horizontal="center" vertical="center"/>
    </xf>
    <xf numFmtId="44" fontId="6" fillId="3" borderId="22" xfId="2" applyFont="1" applyFill="1" applyBorder="1" applyAlignment="1">
      <alignment horizontal="center" vertical="center"/>
    </xf>
    <xf numFmtId="44" fontId="6" fillId="0" borderId="23" xfId="2" applyFont="1" applyBorder="1" applyAlignment="1">
      <alignment horizontal="center" vertical="center"/>
    </xf>
    <xf numFmtId="44" fontId="6" fillId="0" borderId="24" xfId="2" applyFont="1" applyBorder="1" applyAlignment="1">
      <alignment horizontal="right" vertical="center"/>
    </xf>
    <xf numFmtId="44" fontId="4" fillId="0" borderId="1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44" fontId="4" fillId="0" borderId="29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8" fillId="0" borderId="11" xfId="2" applyFont="1" applyBorder="1" applyAlignment="1">
      <alignment horizontal="center" vertical="center"/>
    </xf>
    <xf numFmtId="44" fontId="8" fillId="4" borderId="11" xfId="2" applyFont="1" applyFill="1" applyBorder="1" applyAlignment="1">
      <alignment horizontal="center" vertical="center"/>
    </xf>
    <xf numFmtId="44" fontId="8" fillId="2" borderId="11" xfId="2" applyFont="1" applyFill="1" applyBorder="1" applyAlignment="1">
      <alignment horizontal="center" vertical="center"/>
    </xf>
    <xf numFmtId="44" fontId="8" fillId="5" borderId="11" xfId="2" applyFont="1" applyFill="1" applyBorder="1" applyAlignment="1">
      <alignment horizontal="center" vertical="center"/>
    </xf>
    <xf numFmtId="44" fontId="8" fillId="3" borderId="11" xfId="2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4" fontId="8" fillId="0" borderId="15" xfId="2" applyFont="1" applyBorder="1" applyAlignment="1">
      <alignment horizontal="center" vertical="center"/>
    </xf>
    <xf numFmtId="44" fontId="8" fillId="4" borderId="15" xfId="2" applyFont="1" applyFill="1" applyBorder="1" applyAlignment="1">
      <alignment horizontal="center" vertical="center"/>
    </xf>
    <xf numFmtId="44" fontId="8" fillId="2" borderId="15" xfId="2" applyFont="1" applyFill="1" applyBorder="1" applyAlignment="1">
      <alignment horizontal="center" vertical="center"/>
    </xf>
    <xf numFmtId="44" fontId="8" fillId="5" borderId="15" xfId="2" applyFont="1" applyFill="1" applyBorder="1" applyAlignment="1">
      <alignment horizontal="center" vertical="center"/>
    </xf>
    <xf numFmtId="44" fontId="8" fillId="3" borderId="15" xfId="2" applyFont="1" applyFill="1" applyBorder="1" applyAlignment="1">
      <alignment horizontal="center" vertical="center"/>
    </xf>
    <xf numFmtId="0" fontId="9" fillId="0" borderId="0" xfId="0" applyFont="1"/>
    <xf numFmtId="43" fontId="9" fillId="0" borderId="0" xfId="1" applyFont="1" applyAlignment="1">
      <alignment horizontal="right"/>
    </xf>
    <xf numFmtId="0" fontId="10" fillId="0" borderId="0" xfId="0" applyFont="1"/>
    <xf numFmtId="43" fontId="10" fillId="0" borderId="0" xfId="1" applyFont="1" applyAlignment="1">
      <alignment horizontal="right"/>
    </xf>
    <xf numFmtId="0" fontId="6" fillId="6" borderId="14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44" fontId="6" fillId="6" borderId="10" xfId="2" applyFont="1" applyFill="1" applyBorder="1" applyAlignment="1">
      <alignment horizontal="center" vertical="center"/>
    </xf>
    <xf numFmtId="44" fontId="8" fillId="6" borderId="15" xfId="2" applyFont="1" applyFill="1" applyBorder="1" applyAlignment="1">
      <alignment horizontal="center" vertical="center"/>
    </xf>
    <xf numFmtId="44" fontId="6" fillId="6" borderId="22" xfId="2" applyFont="1" applyFill="1" applyBorder="1" applyAlignment="1">
      <alignment horizontal="right" vertical="center"/>
    </xf>
    <xf numFmtId="44" fontId="6" fillId="6" borderId="22" xfId="2" applyFont="1" applyFill="1" applyBorder="1" applyAlignment="1">
      <alignment horizontal="center" vertical="center"/>
    </xf>
    <xf numFmtId="44" fontId="8" fillId="6" borderId="11" xfId="2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44" fontId="6" fillId="6" borderId="24" xfId="2" applyFont="1" applyFill="1" applyBorder="1" applyAlignment="1">
      <alignment horizontal="right" vertical="center"/>
    </xf>
    <xf numFmtId="44" fontId="6" fillId="6" borderId="23" xfId="2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/>
    </xf>
    <xf numFmtId="44" fontId="2" fillId="0" borderId="41" xfId="0" applyNumberFormat="1" applyFont="1" applyBorder="1"/>
    <xf numFmtId="44" fontId="2" fillId="0" borderId="42" xfId="0" applyNumberFormat="1" applyFont="1" applyBorder="1"/>
    <xf numFmtId="44" fontId="0" fillId="0" borderId="2" xfId="2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44" fontId="1" fillId="0" borderId="30" xfId="2" applyFont="1" applyBorder="1" applyAlignment="1">
      <alignment horizontal="center"/>
    </xf>
    <xf numFmtId="44" fontId="1" fillId="0" borderId="31" xfId="2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8" xfId="0" applyBorder="1" applyAlignment="1">
      <alignment horizontal="center"/>
    </xf>
    <xf numFmtId="44" fontId="0" fillId="0" borderId="32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44" fontId="0" fillId="0" borderId="34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43" fontId="4" fillId="0" borderId="21" xfId="1" applyFont="1" applyBorder="1" applyAlignment="1">
      <alignment horizontal="center" vertical="center" wrapText="1"/>
    </xf>
    <xf numFmtId="43" fontId="4" fillId="0" borderId="22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4" fontId="8" fillId="0" borderId="11" xfId="2" applyFont="1" applyFill="1" applyBorder="1" applyAlignment="1">
      <alignment horizontal="center" vertical="center"/>
    </xf>
    <xf numFmtId="44" fontId="8" fillId="0" borderId="15" xfId="2" applyFont="1" applyFill="1" applyBorder="1" applyAlignment="1">
      <alignment horizontal="center" vertical="center"/>
    </xf>
    <xf numFmtId="44" fontId="8" fillId="0" borderId="35" xfId="2" applyFont="1" applyFill="1" applyBorder="1" applyAlignment="1">
      <alignment horizontal="center" vertical="center"/>
    </xf>
    <xf numFmtId="44" fontId="8" fillId="0" borderId="35" xfId="2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44" fontId="6" fillId="0" borderId="10" xfId="2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44" fontId="8" fillId="6" borderId="35" xfId="2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abSelected="1" topLeftCell="D53" workbookViewId="0">
      <selection activeCell="L48" sqref="L48:L49"/>
    </sheetView>
  </sheetViews>
  <sheetFormatPr defaultRowHeight="15" x14ac:dyDescent="0.25"/>
  <cols>
    <col min="1" max="1" width="20.7109375" customWidth="1"/>
    <col min="2" max="2" width="11.28515625" customWidth="1"/>
    <col min="3" max="3" width="41" customWidth="1"/>
    <col min="4" max="4" width="10.7109375" customWidth="1"/>
    <col min="5" max="5" width="10.5703125" customWidth="1"/>
    <col min="6" max="6" width="8.7109375" customWidth="1"/>
    <col min="9" max="9" width="13.140625" customWidth="1"/>
    <col min="10" max="10" width="12.140625" style="4" customWidth="1"/>
    <col min="11" max="11" width="11.7109375" customWidth="1"/>
    <col min="12" max="12" width="10.28515625" customWidth="1"/>
    <col min="16" max="16" width="12.5703125" customWidth="1"/>
    <col min="17" max="17" width="13.42578125" style="4" customWidth="1"/>
    <col min="18" max="18" width="13" style="3" customWidth="1"/>
    <col min="19" max="19" width="20.85546875" customWidth="1"/>
  </cols>
  <sheetData>
    <row r="1" spans="1:19" s="77" customFormat="1" ht="21" x14ac:dyDescent="0.35">
      <c r="A1" s="77" t="s">
        <v>56</v>
      </c>
      <c r="R1" s="78"/>
    </row>
    <row r="3" spans="1:19" s="4" customFormat="1" ht="19.5" thickBot="1" x14ac:dyDescent="0.35">
      <c r="A3" s="75" t="s">
        <v>33</v>
      </c>
      <c r="R3" s="5"/>
    </row>
    <row r="4" spans="1:19" ht="15.75" thickBot="1" x14ac:dyDescent="0.3">
      <c r="D4" s="127" t="s">
        <v>57</v>
      </c>
      <c r="E4" s="128"/>
      <c r="F4" s="128"/>
      <c r="G4" s="128"/>
      <c r="H4" s="128"/>
      <c r="I4" s="128"/>
      <c r="J4" s="129"/>
      <c r="K4" s="128" t="s">
        <v>61</v>
      </c>
      <c r="L4" s="128"/>
      <c r="M4" s="128"/>
      <c r="N4" s="128"/>
      <c r="O4" s="128"/>
      <c r="P4" s="128"/>
      <c r="Q4" s="129"/>
    </row>
    <row r="5" spans="1:19" ht="44.25" customHeight="1" x14ac:dyDescent="0.25">
      <c r="A5" s="132" t="s">
        <v>0</v>
      </c>
      <c r="B5" s="133" t="s">
        <v>1</v>
      </c>
      <c r="C5" s="143" t="s">
        <v>2</v>
      </c>
      <c r="D5" s="137" t="s">
        <v>3</v>
      </c>
      <c r="E5" s="134"/>
      <c r="F5" s="134"/>
      <c r="G5" s="134"/>
      <c r="H5" s="134"/>
      <c r="I5" s="134" t="s">
        <v>4</v>
      </c>
      <c r="J5" s="139" t="s">
        <v>5</v>
      </c>
      <c r="K5" s="132" t="s">
        <v>3</v>
      </c>
      <c r="L5" s="133"/>
      <c r="M5" s="133"/>
      <c r="N5" s="133"/>
      <c r="O5" s="133"/>
      <c r="P5" s="133" t="s">
        <v>4</v>
      </c>
      <c r="Q5" s="135" t="s">
        <v>5</v>
      </c>
      <c r="R5" s="125" t="s">
        <v>23</v>
      </c>
      <c r="S5" s="125" t="s">
        <v>60</v>
      </c>
    </row>
    <row r="6" spans="1:19" ht="31.5" x14ac:dyDescent="0.25">
      <c r="A6" s="137"/>
      <c r="B6" s="134"/>
      <c r="C6" s="144"/>
      <c r="D6" s="137" t="s">
        <v>6</v>
      </c>
      <c r="E6" s="134" t="s">
        <v>7</v>
      </c>
      <c r="F6" s="134" t="s">
        <v>62</v>
      </c>
      <c r="G6" s="6" t="s">
        <v>8</v>
      </c>
      <c r="H6" s="138" t="s">
        <v>10</v>
      </c>
      <c r="I6" s="134"/>
      <c r="J6" s="139"/>
      <c r="K6" s="137" t="s">
        <v>6</v>
      </c>
      <c r="L6" s="134" t="s">
        <v>7</v>
      </c>
      <c r="M6" s="134" t="s">
        <v>62</v>
      </c>
      <c r="N6" s="6" t="s">
        <v>8</v>
      </c>
      <c r="O6" s="138" t="s">
        <v>10</v>
      </c>
      <c r="P6" s="134"/>
      <c r="Q6" s="136"/>
      <c r="R6" s="126"/>
      <c r="S6" s="126"/>
    </row>
    <row r="7" spans="1:19" ht="33.75" x14ac:dyDescent="0.25">
      <c r="A7" s="137"/>
      <c r="B7" s="134"/>
      <c r="C7" s="145"/>
      <c r="D7" s="137"/>
      <c r="E7" s="134"/>
      <c r="F7" s="134"/>
      <c r="G7" s="6" t="s">
        <v>9</v>
      </c>
      <c r="H7" s="138"/>
      <c r="I7" s="134"/>
      <c r="J7" s="139"/>
      <c r="K7" s="137"/>
      <c r="L7" s="134"/>
      <c r="M7" s="134"/>
      <c r="N7" s="6" t="s">
        <v>9</v>
      </c>
      <c r="O7" s="138"/>
      <c r="P7" s="134"/>
      <c r="Q7" s="136"/>
      <c r="R7" s="126"/>
      <c r="S7" s="126"/>
    </row>
    <row r="8" spans="1:19" s="2" customFormat="1" ht="38.25" x14ac:dyDescent="0.2">
      <c r="A8" s="35" t="s">
        <v>12</v>
      </c>
      <c r="B8" s="7" t="s">
        <v>13</v>
      </c>
      <c r="C8" s="36" t="s">
        <v>14</v>
      </c>
      <c r="D8" s="24">
        <v>2</v>
      </c>
      <c r="E8" s="8">
        <v>0.3</v>
      </c>
      <c r="F8" s="8">
        <v>4</v>
      </c>
      <c r="G8" s="8" t="s">
        <v>15</v>
      </c>
      <c r="H8" s="8">
        <f>PRODUCT(D8,E8,F8)</f>
        <v>2.4</v>
      </c>
      <c r="I8" s="9">
        <v>29.9</v>
      </c>
      <c r="J8" s="70">
        <f>I8*H8</f>
        <v>71.759999999999991</v>
      </c>
      <c r="K8" s="24">
        <v>2</v>
      </c>
      <c r="L8" s="8">
        <v>0.3</v>
      </c>
      <c r="M8" s="8">
        <v>4</v>
      </c>
      <c r="N8" s="8" t="s">
        <v>15</v>
      </c>
      <c r="O8" s="8">
        <f>PRODUCT(K8,L8,M8)</f>
        <v>2.4</v>
      </c>
      <c r="P8" s="9">
        <v>29.9</v>
      </c>
      <c r="Q8" s="62">
        <f>P8*O8</f>
        <v>71.759999999999991</v>
      </c>
      <c r="R8" s="45">
        <f>Q8-J8</f>
        <v>0</v>
      </c>
      <c r="S8" s="50" t="s">
        <v>24</v>
      </c>
    </row>
    <row r="9" spans="1:19" s="2" customFormat="1" ht="25.5" x14ac:dyDescent="0.2">
      <c r="A9" s="37" t="s">
        <v>12</v>
      </c>
      <c r="B9" s="10" t="s">
        <v>20</v>
      </c>
      <c r="C9" s="38" t="s">
        <v>21</v>
      </c>
      <c r="D9" s="25">
        <v>4</v>
      </c>
      <c r="E9" s="11">
        <v>5</v>
      </c>
      <c r="F9" s="11"/>
      <c r="G9" s="11" t="s">
        <v>22</v>
      </c>
      <c r="H9" s="11">
        <f t="shared" ref="H9:H21" si="0">PRODUCT(D9,E9,F9)</f>
        <v>20</v>
      </c>
      <c r="I9" s="12">
        <v>36.75</v>
      </c>
      <c r="J9" s="71">
        <f t="shared" ref="J9:J21" si="1">I9*H9</f>
        <v>735</v>
      </c>
      <c r="K9" s="25">
        <v>2</v>
      </c>
      <c r="L9" s="11">
        <v>5</v>
      </c>
      <c r="M9" s="11">
        <v>1</v>
      </c>
      <c r="N9" s="11" t="s">
        <v>22</v>
      </c>
      <c r="O9" s="11">
        <f t="shared" ref="O9:O21" si="2">PRODUCT(K9,L9,M9)</f>
        <v>10</v>
      </c>
      <c r="P9" s="12">
        <v>36.75</v>
      </c>
      <c r="Q9" s="63">
        <f t="shared" ref="Q9:Q21" si="3">P9*O9</f>
        <v>367.5</v>
      </c>
      <c r="R9" s="46">
        <f t="shared" ref="R9:R21" si="4">Q9-J9</f>
        <v>-367.5</v>
      </c>
      <c r="S9" s="51" t="s">
        <v>26</v>
      </c>
    </row>
    <row r="10" spans="1:19" s="2" customFormat="1" ht="12.75" x14ac:dyDescent="0.2">
      <c r="A10" s="39" t="s">
        <v>16</v>
      </c>
      <c r="B10" s="13" t="s">
        <v>17</v>
      </c>
      <c r="C10" s="40" t="s">
        <v>19</v>
      </c>
      <c r="D10" s="26"/>
      <c r="E10" s="14"/>
      <c r="F10" s="14">
        <v>1</v>
      </c>
      <c r="G10" s="14" t="s">
        <v>18</v>
      </c>
      <c r="H10" s="14">
        <f t="shared" si="0"/>
        <v>1</v>
      </c>
      <c r="I10" s="15">
        <v>400</v>
      </c>
      <c r="J10" s="72">
        <f t="shared" si="1"/>
        <v>400</v>
      </c>
      <c r="K10" s="26"/>
      <c r="L10" s="14"/>
      <c r="M10" s="14">
        <v>2</v>
      </c>
      <c r="N10" s="14" t="s">
        <v>18</v>
      </c>
      <c r="O10" s="14">
        <f t="shared" si="2"/>
        <v>2</v>
      </c>
      <c r="P10" s="15">
        <v>400</v>
      </c>
      <c r="Q10" s="64">
        <f t="shared" si="3"/>
        <v>800</v>
      </c>
      <c r="R10" s="47">
        <f t="shared" si="4"/>
        <v>400</v>
      </c>
      <c r="S10" s="52" t="s">
        <v>25</v>
      </c>
    </row>
    <row r="11" spans="1:19" s="2" customFormat="1" ht="38.25" x14ac:dyDescent="0.2">
      <c r="A11" s="41" t="s">
        <v>12</v>
      </c>
      <c r="B11" s="16" t="s">
        <v>29</v>
      </c>
      <c r="C11" s="42" t="s">
        <v>30</v>
      </c>
      <c r="D11" s="27">
        <v>5</v>
      </c>
      <c r="E11" s="17">
        <v>10</v>
      </c>
      <c r="F11" s="17"/>
      <c r="G11" s="17" t="s">
        <v>22</v>
      </c>
      <c r="H11" s="17">
        <f t="shared" si="0"/>
        <v>50</v>
      </c>
      <c r="I11" s="18">
        <v>37.85</v>
      </c>
      <c r="J11" s="73">
        <f t="shared" si="1"/>
        <v>1892.5</v>
      </c>
      <c r="K11" s="27">
        <v>0</v>
      </c>
      <c r="L11" s="17">
        <v>0</v>
      </c>
      <c r="M11" s="17"/>
      <c r="N11" s="17" t="s">
        <v>22</v>
      </c>
      <c r="O11" s="17">
        <f t="shared" si="2"/>
        <v>0</v>
      </c>
      <c r="P11" s="18">
        <v>37.85</v>
      </c>
      <c r="Q11" s="65">
        <f t="shared" si="3"/>
        <v>0</v>
      </c>
      <c r="R11" s="48">
        <f t="shared" si="4"/>
        <v>-1892.5</v>
      </c>
      <c r="S11" s="53" t="s">
        <v>27</v>
      </c>
    </row>
    <row r="12" spans="1:19" s="2" customFormat="1" ht="38.25" x14ac:dyDescent="0.2">
      <c r="A12" s="43" t="s">
        <v>12</v>
      </c>
      <c r="B12" s="19" t="s">
        <v>32</v>
      </c>
      <c r="C12" s="44" t="s">
        <v>31</v>
      </c>
      <c r="D12" s="28"/>
      <c r="E12" s="20"/>
      <c r="F12" s="20"/>
      <c r="G12" s="20"/>
      <c r="H12" s="20">
        <f t="shared" si="0"/>
        <v>0</v>
      </c>
      <c r="I12" s="21"/>
      <c r="J12" s="74">
        <f t="shared" si="1"/>
        <v>0</v>
      </c>
      <c r="K12" s="28">
        <v>5</v>
      </c>
      <c r="L12" s="20">
        <v>10</v>
      </c>
      <c r="M12" s="20"/>
      <c r="N12" s="20" t="s">
        <v>22</v>
      </c>
      <c r="O12" s="20">
        <f t="shared" si="2"/>
        <v>50</v>
      </c>
      <c r="P12" s="21">
        <v>19.95</v>
      </c>
      <c r="Q12" s="66">
        <f t="shared" si="3"/>
        <v>997.5</v>
      </c>
      <c r="R12" s="49">
        <f t="shared" si="4"/>
        <v>997.5</v>
      </c>
      <c r="S12" s="54" t="s">
        <v>28</v>
      </c>
    </row>
    <row r="13" spans="1:19" s="2" customFormat="1" ht="12.75" x14ac:dyDescent="0.2">
      <c r="A13" s="35"/>
      <c r="B13" s="7"/>
      <c r="C13" s="36"/>
      <c r="D13" s="24"/>
      <c r="E13" s="8"/>
      <c r="F13" s="150"/>
      <c r="G13" s="150"/>
      <c r="H13" s="150">
        <f t="shared" si="0"/>
        <v>0</v>
      </c>
      <c r="I13" s="151"/>
      <c r="J13" s="147">
        <f t="shared" si="1"/>
        <v>0</v>
      </c>
      <c r="K13" s="152"/>
      <c r="L13" s="150"/>
      <c r="M13" s="150"/>
      <c r="N13" s="150"/>
      <c r="O13" s="150">
        <f t="shared" si="2"/>
        <v>0</v>
      </c>
      <c r="P13" s="9"/>
      <c r="Q13" s="146">
        <f t="shared" si="3"/>
        <v>0</v>
      </c>
      <c r="R13" s="45">
        <f t="shared" si="4"/>
        <v>0</v>
      </c>
      <c r="S13" s="50"/>
    </row>
    <row r="14" spans="1:19" s="2" customFormat="1" ht="12.75" x14ac:dyDescent="0.2">
      <c r="A14" s="35"/>
      <c r="B14" s="7"/>
      <c r="C14" s="36"/>
      <c r="D14" s="24"/>
      <c r="E14" s="8"/>
      <c r="F14" s="150"/>
      <c r="G14" s="150"/>
      <c r="H14" s="150">
        <f t="shared" si="0"/>
        <v>0</v>
      </c>
      <c r="I14" s="151"/>
      <c r="J14" s="147">
        <f t="shared" si="1"/>
        <v>0</v>
      </c>
      <c r="K14" s="152"/>
      <c r="L14" s="150"/>
      <c r="M14" s="150"/>
      <c r="N14" s="150"/>
      <c r="O14" s="150">
        <f t="shared" si="2"/>
        <v>0</v>
      </c>
      <c r="P14" s="9"/>
      <c r="Q14" s="146">
        <f t="shared" si="3"/>
        <v>0</v>
      </c>
      <c r="R14" s="45">
        <f t="shared" si="4"/>
        <v>0</v>
      </c>
      <c r="S14" s="50"/>
    </row>
    <row r="15" spans="1:19" s="2" customFormat="1" ht="12.75" x14ac:dyDescent="0.2">
      <c r="A15" s="35"/>
      <c r="B15" s="7"/>
      <c r="C15" s="36"/>
      <c r="D15" s="24"/>
      <c r="E15" s="8"/>
      <c r="F15" s="150"/>
      <c r="G15" s="150"/>
      <c r="H15" s="150">
        <f t="shared" si="0"/>
        <v>0</v>
      </c>
      <c r="I15" s="151"/>
      <c r="J15" s="147">
        <f t="shared" si="1"/>
        <v>0</v>
      </c>
      <c r="K15" s="152"/>
      <c r="L15" s="150"/>
      <c r="M15" s="150"/>
      <c r="N15" s="150"/>
      <c r="O15" s="150">
        <f t="shared" si="2"/>
        <v>0</v>
      </c>
      <c r="P15" s="9"/>
      <c r="Q15" s="146">
        <f t="shared" si="3"/>
        <v>0</v>
      </c>
      <c r="R15" s="45">
        <f t="shared" si="4"/>
        <v>0</v>
      </c>
      <c r="S15" s="50"/>
    </row>
    <row r="16" spans="1:19" s="2" customFormat="1" ht="12.75" x14ac:dyDescent="0.2">
      <c r="A16" s="35"/>
      <c r="B16" s="7"/>
      <c r="C16" s="36"/>
      <c r="D16" s="24"/>
      <c r="E16" s="8"/>
      <c r="F16" s="150"/>
      <c r="G16" s="150"/>
      <c r="H16" s="150">
        <f t="shared" si="0"/>
        <v>0</v>
      </c>
      <c r="I16" s="151"/>
      <c r="J16" s="147">
        <f t="shared" si="1"/>
        <v>0</v>
      </c>
      <c r="K16" s="152"/>
      <c r="L16" s="150"/>
      <c r="M16" s="150"/>
      <c r="N16" s="150"/>
      <c r="O16" s="150">
        <f t="shared" si="2"/>
        <v>0</v>
      </c>
      <c r="P16" s="9"/>
      <c r="Q16" s="146">
        <f t="shared" si="3"/>
        <v>0</v>
      </c>
      <c r="R16" s="45">
        <f t="shared" si="4"/>
        <v>0</v>
      </c>
      <c r="S16" s="50"/>
    </row>
    <row r="17" spans="1:19" s="2" customFormat="1" ht="12.75" x14ac:dyDescent="0.2">
      <c r="A17" s="35"/>
      <c r="B17" s="7"/>
      <c r="C17" s="36"/>
      <c r="D17" s="24"/>
      <c r="E17" s="8"/>
      <c r="F17" s="150"/>
      <c r="G17" s="150"/>
      <c r="H17" s="150">
        <f t="shared" si="0"/>
        <v>0</v>
      </c>
      <c r="I17" s="151"/>
      <c r="J17" s="147">
        <f t="shared" si="1"/>
        <v>0</v>
      </c>
      <c r="K17" s="152"/>
      <c r="L17" s="150"/>
      <c r="M17" s="150"/>
      <c r="N17" s="150"/>
      <c r="O17" s="150">
        <f t="shared" si="2"/>
        <v>0</v>
      </c>
      <c r="P17" s="9"/>
      <c r="Q17" s="146">
        <f t="shared" si="3"/>
        <v>0</v>
      </c>
      <c r="R17" s="45">
        <f t="shared" si="4"/>
        <v>0</v>
      </c>
      <c r="S17" s="50"/>
    </row>
    <row r="18" spans="1:19" s="2" customFormat="1" ht="12.75" x14ac:dyDescent="0.2">
      <c r="A18" s="35"/>
      <c r="B18" s="7"/>
      <c r="C18" s="36"/>
      <c r="D18" s="24"/>
      <c r="E18" s="8"/>
      <c r="F18" s="150"/>
      <c r="G18" s="150"/>
      <c r="H18" s="150">
        <f t="shared" si="0"/>
        <v>0</v>
      </c>
      <c r="I18" s="151"/>
      <c r="J18" s="147">
        <f t="shared" si="1"/>
        <v>0</v>
      </c>
      <c r="K18" s="152"/>
      <c r="L18" s="150"/>
      <c r="M18" s="150"/>
      <c r="N18" s="150"/>
      <c r="O18" s="150">
        <f t="shared" si="2"/>
        <v>0</v>
      </c>
      <c r="P18" s="9"/>
      <c r="Q18" s="146">
        <f t="shared" si="3"/>
        <v>0</v>
      </c>
      <c r="R18" s="45">
        <f t="shared" si="4"/>
        <v>0</v>
      </c>
      <c r="S18" s="50"/>
    </row>
    <row r="19" spans="1:19" s="2" customFormat="1" ht="12.75" x14ac:dyDescent="0.2">
      <c r="A19" s="35"/>
      <c r="B19" s="7"/>
      <c r="C19" s="36"/>
      <c r="D19" s="24"/>
      <c r="E19" s="8"/>
      <c r="F19" s="150"/>
      <c r="G19" s="150"/>
      <c r="H19" s="150">
        <f t="shared" si="0"/>
        <v>0</v>
      </c>
      <c r="I19" s="153"/>
      <c r="J19" s="147">
        <f t="shared" si="1"/>
        <v>0</v>
      </c>
      <c r="K19" s="152"/>
      <c r="L19" s="150"/>
      <c r="M19" s="150"/>
      <c r="N19" s="150"/>
      <c r="O19" s="150">
        <f t="shared" si="2"/>
        <v>0</v>
      </c>
      <c r="P19" s="7"/>
      <c r="Q19" s="146">
        <f t="shared" si="3"/>
        <v>0</v>
      </c>
      <c r="R19" s="45">
        <f t="shared" si="4"/>
        <v>0</v>
      </c>
      <c r="S19" s="50"/>
    </row>
    <row r="20" spans="1:19" s="1" customFormat="1" ht="15.75" x14ac:dyDescent="0.25">
      <c r="A20" s="35"/>
      <c r="B20" s="7"/>
      <c r="C20" s="30"/>
      <c r="D20" s="29"/>
      <c r="E20" s="23"/>
      <c r="F20" s="154"/>
      <c r="G20" s="154"/>
      <c r="H20" s="150">
        <f t="shared" si="0"/>
        <v>0</v>
      </c>
      <c r="I20" s="155"/>
      <c r="J20" s="147">
        <f t="shared" si="1"/>
        <v>0</v>
      </c>
      <c r="K20" s="156"/>
      <c r="L20" s="154"/>
      <c r="M20" s="154"/>
      <c r="N20" s="154"/>
      <c r="O20" s="150">
        <f t="shared" si="2"/>
        <v>0</v>
      </c>
      <c r="P20" s="22"/>
      <c r="Q20" s="146">
        <f t="shared" si="3"/>
        <v>0</v>
      </c>
      <c r="R20" s="45">
        <f t="shared" si="4"/>
        <v>0</v>
      </c>
      <c r="S20" s="50"/>
    </row>
    <row r="21" spans="1:19" s="1" customFormat="1" ht="16.5" thickBot="1" x14ac:dyDescent="0.3">
      <c r="A21" s="157"/>
      <c r="B21" s="158"/>
      <c r="C21" s="159"/>
      <c r="D21" s="160"/>
      <c r="E21" s="158"/>
      <c r="F21" s="161"/>
      <c r="G21" s="161"/>
      <c r="H21" s="162">
        <f t="shared" si="0"/>
        <v>0</v>
      </c>
      <c r="I21" s="163"/>
      <c r="J21" s="148">
        <f t="shared" si="1"/>
        <v>0</v>
      </c>
      <c r="K21" s="165"/>
      <c r="L21" s="161"/>
      <c r="M21" s="161"/>
      <c r="N21" s="161"/>
      <c r="O21" s="162">
        <f t="shared" si="2"/>
        <v>0</v>
      </c>
      <c r="P21" s="166"/>
      <c r="Q21" s="146">
        <f t="shared" si="3"/>
        <v>0</v>
      </c>
      <c r="R21" s="56">
        <f t="shared" si="4"/>
        <v>0</v>
      </c>
      <c r="S21" s="55"/>
    </row>
    <row r="22" spans="1:19" ht="16.5" thickBot="1" x14ac:dyDescent="0.3">
      <c r="A22" s="140" t="s">
        <v>11</v>
      </c>
      <c r="B22" s="141"/>
      <c r="C22" s="141"/>
      <c r="D22" s="141"/>
      <c r="E22" s="141"/>
      <c r="F22" s="141"/>
      <c r="G22" s="141"/>
      <c r="H22" s="141"/>
      <c r="I22" s="164"/>
      <c r="J22" s="57">
        <f>SUM(J8:J21)</f>
        <v>3099.26</v>
      </c>
      <c r="K22" s="140" t="s">
        <v>11</v>
      </c>
      <c r="L22" s="141"/>
      <c r="M22" s="141"/>
      <c r="N22" s="141"/>
      <c r="O22" s="141"/>
      <c r="P22" s="164"/>
      <c r="Q22" s="57">
        <f>SUM(Q8:Q21)</f>
        <v>2236.7600000000002</v>
      </c>
      <c r="R22" s="57">
        <f>SUM(R8:R21)</f>
        <v>-862.5</v>
      </c>
    </row>
    <row r="24" spans="1:19" s="75" customFormat="1" ht="19.5" thickBot="1" x14ac:dyDescent="0.35">
      <c r="A24" s="75" t="s">
        <v>34</v>
      </c>
      <c r="R24" s="76"/>
    </row>
    <row r="25" spans="1:19" ht="15.75" thickBot="1" x14ac:dyDescent="0.3">
      <c r="D25" s="127" t="s">
        <v>57</v>
      </c>
      <c r="E25" s="128"/>
      <c r="F25" s="128"/>
      <c r="G25" s="128"/>
      <c r="H25" s="128"/>
      <c r="I25" s="128"/>
      <c r="J25" s="129"/>
      <c r="K25" s="128" t="s">
        <v>61</v>
      </c>
      <c r="L25" s="128"/>
      <c r="M25" s="128"/>
      <c r="N25" s="128"/>
      <c r="O25" s="128"/>
      <c r="P25" s="128"/>
      <c r="Q25" s="129"/>
    </row>
    <row r="26" spans="1:19" ht="44.25" customHeight="1" x14ac:dyDescent="0.25">
      <c r="A26" s="132" t="s">
        <v>0</v>
      </c>
      <c r="B26" s="133" t="s">
        <v>1</v>
      </c>
      <c r="C26" s="143" t="s">
        <v>2</v>
      </c>
      <c r="D26" s="137"/>
      <c r="E26" s="134"/>
      <c r="F26" s="134"/>
      <c r="G26" s="134"/>
      <c r="H26" s="134"/>
      <c r="I26" s="134" t="s">
        <v>4</v>
      </c>
      <c r="J26" s="139" t="s">
        <v>5</v>
      </c>
      <c r="K26" s="132"/>
      <c r="L26" s="133"/>
      <c r="M26" s="133"/>
      <c r="N26" s="133"/>
      <c r="O26" s="133"/>
      <c r="P26" s="133" t="s">
        <v>4</v>
      </c>
      <c r="Q26" s="135" t="s">
        <v>5</v>
      </c>
      <c r="R26" s="125" t="s">
        <v>23</v>
      </c>
      <c r="S26" s="125" t="s">
        <v>60</v>
      </c>
    </row>
    <row r="27" spans="1:19" ht="31.5" x14ac:dyDescent="0.25">
      <c r="A27" s="137"/>
      <c r="B27" s="134"/>
      <c r="C27" s="144"/>
      <c r="D27" s="137"/>
      <c r="E27" s="134"/>
      <c r="F27" s="134"/>
      <c r="G27" s="6" t="s">
        <v>8</v>
      </c>
      <c r="H27" s="138" t="s">
        <v>10</v>
      </c>
      <c r="I27" s="134"/>
      <c r="J27" s="139"/>
      <c r="K27" s="137"/>
      <c r="L27" s="134"/>
      <c r="M27" s="134"/>
      <c r="N27" s="6" t="s">
        <v>8</v>
      </c>
      <c r="O27" s="138" t="s">
        <v>10</v>
      </c>
      <c r="P27" s="134"/>
      <c r="Q27" s="136"/>
      <c r="R27" s="126"/>
      <c r="S27" s="126"/>
    </row>
    <row r="28" spans="1:19" ht="33.75" x14ac:dyDescent="0.25">
      <c r="A28" s="137"/>
      <c r="B28" s="134"/>
      <c r="C28" s="145"/>
      <c r="D28" s="137"/>
      <c r="E28" s="134"/>
      <c r="F28" s="134"/>
      <c r="G28" s="6" t="s">
        <v>9</v>
      </c>
      <c r="H28" s="138"/>
      <c r="I28" s="134"/>
      <c r="J28" s="139"/>
      <c r="K28" s="137"/>
      <c r="L28" s="134"/>
      <c r="M28" s="134"/>
      <c r="N28" s="6" t="s">
        <v>9</v>
      </c>
      <c r="O28" s="138"/>
      <c r="P28" s="134"/>
      <c r="Q28" s="136"/>
      <c r="R28" s="126"/>
      <c r="S28" s="126"/>
    </row>
    <row r="29" spans="1:19" s="2" customFormat="1" ht="12.75" x14ac:dyDescent="0.2">
      <c r="A29" s="35" t="s">
        <v>16</v>
      </c>
      <c r="B29" s="7" t="s">
        <v>43</v>
      </c>
      <c r="C29" s="36" t="s">
        <v>37</v>
      </c>
      <c r="D29" s="24"/>
      <c r="E29" s="8"/>
      <c r="F29" s="8"/>
      <c r="G29" s="8" t="s">
        <v>41</v>
      </c>
      <c r="H29" s="8">
        <v>8</v>
      </c>
      <c r="I29" s="9">
        <v>60</v>
      </c>
      <c r="J29" s="70">
        <f>I29*H29</f>
        <v>480</v>
      </c>
      <c r="K29" s="24"/>
      <c r="L29" s="8"/>
      <c r="M29" s="8"/>
      <c r="N29" s="8" t="s">
        <v>41</v>
      </c>
      <c r="O29" s="8">
        <v>8</v>
      </c>
      <c r="P29" s="9">
        <v>60</v>
      </c>
      <c r="Q29" s="62">
        <f>P29*O29</f>
        <v>480</v>
      </c>
      <c r="R29" s="45">
        <f>Q29-J29</f>
        <v>0</v>
      </c>
      <c r="S29" s="50" t="s">
        <v>24</v>
      </c>
    </row>
    <row r="30" spans="1:19" s="2" customFormat="1" ht="12.75" x14ac:dyDescent="0.2">
      <c r="A30" s="37" t="s">
        <v>16</v>
      </c>
      <c r="B30" s="10" t="s">
        <v>44</v>
      </c>
      <c r="C30" s="38" t="s">
        <v>36</v>
      </c>
      <c r="D30" s="25"/>
      <c r="E30" s="11"/>
      <c r="F30" s="11"/>
      <c r="G30" s="11" t="s">
        <v>41</v>
      </c>
      <c r="H30" s="11">
        <v>2</v>
      </c>
      <c r="I30" s="12">
        <v>400</v>
      </c>
      <c r="J30" s="71">
        <f t="shared" ref="J30:J33" si="5">I30*H30</f>
        <v>800</v>
      </c>
      <c r="K30" s="25"/>
      <c r="L30" s="11"/>
      <c r="M30" s="11"/>
      <c r="N30" s="11" t="s">
        <v>41</v>
      </c>
      <c r="O30" s="11">
        <v>1</v>
      </c>
      <c r="P30" s="12">
        <v>400</v>
      </c>
      <c r="Q30" s="63">
        <f t="shared" ref="Q30:Q32" si="6">P30*O30</f>
        <v>400</v>
      </c>
      <c r="R30" s="46">
        <f t="shared" ref="R30:R42" si="7">Q30-J30</f>
        <v>-400</v>
      </c>
      <c r="S30" s="51" t="s">
        <v>26</v>
      </c>
    </row>
    <row r="31" spans="1:19" s="2" customFormat="1" ht="12.75" x14ac:dyDescent="0.2">
      <c r="A31" s="39" t="s">
        <v>16</v>
      </c>
      <c r="B31" s="13" t="s">
        <v>45</v>
      </c>
      <c r="C31" s="40" t="s">
        <v>35</v>
      </c>
      <c r="D31" s="26"/>
      <c r="E31" s="14"/>
      <c r="F31" s="14"/>
      <c r="G31" s="14" t="s">
        <v>41</v>
      </c>
      <c r="H31" s="14">
        <v>2</v>
      </c>
      <c r="I31" s="15">
        <v>300</v>
      </c>
      <c r="J31" s="72">
        <f t="shared" si="5"/>
        <v>600</v>
      </c>
      <c r="K31" s="26"/>
      <c r="L31" s="14"/>
      <c r="M31" s="14"/>
      <c r="N31" s="14" t="s">
        <v>41</v>
      </c>
      <c r="O31" s="14">
        <v>4</v>
      </c>
      <c r="P31" s="15">
        <v>300</v>
      </c>
      <c r="Q31" s="64">
        <f t="shared" si="6"/>
        <v>1200</v>
      </c>
      <c r="R31" s="47">
        <f t="shared" si="7"/>
        <v>600</v>
      </c>
      <c r="S31" s="52" t="s">
        <v>25</v>
      </c>
    </row>
    <row r="32" spans="1:19" s="2" customFormat="1" ht="12.75" x14ac:dyDescent="0.2">
      <c r="A32" s="41" t="s">
        <v>16</v>
      </c>
      <c r="B32" s="16" t="s">
        <v>46</v>
      </c>
      <c r="C32" s="42" t="s">
        <v>38</v>
      </c>
      <c r="D32" s="27"/>
      <c r="E32" s="17"/>
      <c r="F32" s="17"/>
      <c r="G32" s="17" t="s">
        <v>41</v>
      </c>
      <c r="H32" s="17">
        <v>1</v>
      </c>
      <c r="I32" s="18">
        <v>220</v>
      </c>
      <c r="J32" s="73">
        <f>I32*H32</f>
        <v>220</v>
      </c>
      <c r="K32" s="27"/>
      <c r="L32" s="17"/>
      <c r="M32" s="17"/>
      <c r="N32" s="17" t="s">
        <v>41</v>
      </c>
      <c r="O32" s="17">
        <v>0</v>
      </c>
      <c r="P32" s="18">
        <v>220</v>
      </c>
      <c r="Q32" s="65">
        <f t="shared" si="6"/>
        <v>0</v>
      </c>
      <c r="R32" s="48">
        <f t="shared" si="7"/>
        <v>-220</v>
      </c>
      <c r="S32" s="53" t="s">
        <v>27</v>
      </c>
    </row>
    <row r="33" spans="1:19" s="2" customFormat="1" ht="12.75" x14ac:dyDescent="0.2">
      <c r="A33" s="43" t="s">
        <v>48</v>
      </c>
      <c r="B33" s="19" t="s">
        <v>49</v>
      </c>
      <c r="C33" s="44" t="s">
        <v>39</v>
      </c>
      <c r="D33" s="28"/>
      <c r="E33" s="20"/>
      <c r="F33" s="20"/>
      <c r="G33" s="20" t="s">
        <v>41</v>
      </c>
      <c r="H33" s="20">
        <v>0</v>
      </c>
      <c r="I33" s="21"/>
      <c r="J33" s="74">
        <f t="shared" si="5"/>
        <v>0</v>
      </c>
      <c r="K33" s="28"/>
      <c r="L33" s="20"/>
      <c r="M33" s="20"/>
      <c r="N33" s="20" t="s">
        <v>41</v>
      </c>
      <c r="O33" s="20">
        <v>1</v>
      </c>
      <c r="P33" s="21">
        <v>882.5</v>
      </c>
      <c r="Q33" s="66">
        <f>P33*O33</f>
        <v>882.5</v>
      </c>
      <c r="R33" s="49">
        <f t="shared" si="7"/>
        <v>882.5</v>
      </c>
      <c r="S33" s="54" t="s">
        <v>28</v>
      </c>
    </row>
    <row r="34" spans="1:19" s="2" customFormat="1" ht="12.75" x14ac:dyDescent="0.2">
      <c r="A34" s="35" t="s">
        <v>16</v>
      </c>
      <c r="B34" s="7" t="s">
        <v>47</v>
      </c>
      <c r="C34" s="36" t="s">
        <v>40</v>
      </c>
      <c r="D34" s="24"/>
      <c r="E34" s="8"/>
      <c r="F34" s="8"/>
      <c r="G34" s="8" t="s">
        <v>41</v>
      </c>
      <c r="H34" s="8">
        <v>2</v>
      </c>
      <c r="I34" s="9">
        <v>190</v>
      </c>
      <c r="J34" s="70">
        <f>I34*H34</f>
        <v>380</v>
      </c>
      <c r="K34" s="24"/>
      <c r="L34" s="8"/>
      <c r="M34" s="8"/>
      <c r="N34" s="8" t="s">
        <v>41</v>
      </c>
      <c r="O34" s="8">
        <v>2</v>
      </c>
      <c r="P34" s="9">
        <v>190</v>
      </c>
      <c r="Q34" s="62">
        <f>O34*P34</f>
        <v>380</v>
      </c>
      <c r="R34" s="45">
        <f t="shared" si="7"/>
        <v>0</v>
      </c>
      <c r="S34" s="50" t="s">
        <v>24</v>
      </c>
    </row>
    <row r="35" spans="1:19" s="2" customFormat="1" ht="12.75" x14ac:dyDescent="0.2">
      <c r="A35" s="35"/>
      <c r="B35" s="7"/>
      <c r="C35" s="36"/>
      <c r="D35" s="24"/>
      <c r="E35" s="8"/>
      <c r="F35" s="8"/>
      <c r="G35" s="8"/>
      <c r="H35" s="8"/>
      <c r="I35" s="9"/>
      <c r="J35" s="70">
        <f t="shared" ref="J35:J42" si="8">I35*H35</f>
        <v>0</v>
      </c>
      <c r="K35" s="24"/>
      <c r="L35" s="8"/>
      <c r="M35" s="8"/>
      <c r="N35" s="8"/>
      <c r="O35" s="8"/>
      <c r="P35" s="9"/>
      <c r="Q35" s="62"/>
      <c r="R35" s="45">
        <f t="shared" si="7"/>
        <v>0</v>
      </c>
      <c r="S35" s="50"/>
    </row>
    <row r="36" spans="1:19" s="2" customFormat="1" ht="12.75" x14ac:dyDescent="0.2">
      <c r="A36" s="58"/>
      <c r="B36" s="7"/>
      <c r="C36" s="36"/>
      <c r="D36" s="24"/>
      <c r="E36" s="8"/>
      <c r="F36" s="8"/>
      <c r="G36" s="8"/>
      <c r="H36" s="8"/>
      <c r="I36" s="9"/>
      <c r="J36" s="70">
        <f t="shared" si="8"/>
        <v>0</v>
      </c>
      <c r="K36" s="24"/>
      <c r="L36" s="8"/>
      <c r="M36" s="8"/>
      <c r="N36" s="8"/>
      <c r="O36" s="8"/>
      <c r="P36" s="9"/>
      <c r="Q36" s="62"/>
      <c r="R36" s="45">
        <f t="shared" si="7"/>
        <v>0</v>
      </c>
      <c r="S36" s="50"/>
    </row>
    <row r="37" spans="1:19" s="2" customFormat="1" ht="12.75" x14ac:dyDescent="0.2">
      <c r="A37" s="58"/>
      <c r="B37" s="7"/>
      <c r="C37" s="36"/>
      <c r="D37" s="24"/>
      <c r="E37" s="8"/>
      <c r="F37" s="8"/>
      <c r="G37" s="8"/>
      <c r="H37" s="8"/>
      <c r="I37" s="9"/>
      <c r="J37" s="70">
        <f t="shared" si="8"/>
        <v>0</v>
      </c>
      <c r="K37" s="24"/>
      <c r="L37" s="8"/>
      <c r="M37" s="8"/>
      <c r="N37" s="8"/>
      <c r="O37" s="8"/>
      <c r="P37" s="9"/>
      <c r="Q37" s="62"/>
      <c r="R37" s="45">
        <f t="shared" si="7"/>
        <v>0</v>
      </c>
      <c r="S37" s="50"/>
    </row>
    <row r="38" spans="1:19" s="2" customFormat="1" ht="12.75" x14ac:dyDescent="0.2">
      <c r="A38" s="58"/>
      <c r="B38" s="7"/>
      <c r="C38" s="36"/>
      <c r="D38" s="24"/>
      <c r="E38" s="8"/>
      <c r="F38" s="8"/>
      <c r="G38" s="8"/>
      <c r="H38" s="8"/>
      <c r="I38" s="9"/>
      <c r="J38" s="70">
        <f t="shared" si="8"/>
        <v>0</v>
      </c>
      <c r="K38" s="24"/>
      <c r="L38" s="8"/>
      <c r="M38" s="8"/>
      <c r="N38" s="8"/>
      <c r="O38" s="8"/>
      <c r="P38" s="9"/>
      <c r="Q38" s="62"/>
      <c r="R38" s="45">
        <f t="shared" si="7"/>
        <v>0</v>
      </c>
      <c r="S38" s="50"/>
    </row>
    <row r="39" spans="1:19" s="2" customFormat="1" ht="12.75" x14ac:dyDescent="0.2">
      <c r="A39" s="58"/>
      <c r="B39" s="7"/>
      <c r="C39" s="36"/>
      <c r="D39" s="24"/>
      <c r="E39" s="8"/>
      <c r="F39" s="8"/>
      <c r="G39" s="8"/>
      <c r="H39" s="8"/>
      <c r="I39" s="9"/>
      <c r="J39" s="70">
        <f t="shared" si="8"/>
        <v>0</v>
      </c>
      <c r="K39" s="24"/>
      <c r="L39" s="8"/>
      <c r="M39" s="8"/>
      <c r="N39" s="8"/>
      <c r="O39" s="8"/>
      <c r="P39" s="9"/>
      <c r="Q39" s="62"/>
      <c r="R39" s="45">
        <f t="shared" si="7"/>
        <v>0</v>
      </c>
      <c r="S39" s="50"/>
    </row>
    <row r="40" spans="1:19" s="2" customFormat="1" ht="12.75" x14ac:dyDescent="0.2">
      <c r="A40" s="58"/>
      <c r="B40" s="7"/>
      <c r="C40" s="36"/>
      <c r="D40" s="24"/>
      <c r="E40" s="8"/>
      <c r="F40" s="8"/>
      <c r="G40" s="8"/>
      <c r="H40" s="8"/>
      <c r="I40" s="7"/>
      <c r="J40" s="70">
        <f t="shared" si="8"/>
        <v>0</v>
      </c>
      <c r="K40" s="24"/>
      <c r="L40" s="8"/>
      <c r="M40" s="8"/>
      <c r="N40" s="8"/>
      <c r="O40" s="8"/>
      <c r="P40" s="7"/>
      <c r="Q40" s="67"/>
      <c r="R40" s="45">
        <f t="shared" si="7"/>
        <v>0</v>
      </c>
      <c r="S40" s="50"/>
    </row>
    <row r="41" spans="1:19" s="1" customFormat="1" ht="15.75" x14ac:dyDescent="0.25">
      <c r="A41" s="58"/>
      <c r="B41" s="7"/>
      <c r="C41" s="30"/>
      <c r="D41" s="29"/>
      <c r="E41" s="23"/>
      <c r="F41" s="23"/>
      <c r="G41" s="23"/>
      <c r="H41" s="23"/>
      <c r="I41" s="22"/>
      <c r="J41" s="70">
        <f t="shared" si="8"/>
        <v>0</v>
      </c>
      <c r="K41" s="29"/>
      <c r="L41" s="23"/>
      <c r="M41" s="23"/>
      <c r="N41" s="23"/>
      <c r="O41" s="23"/>
      <c r="P41" s="22"/>
      <c r="Q41" s="68"/>
      <c r="R41" s="45">
        <f t="shared" si="7"/>
        <v>0</v>
      </c>
      <c r="S41" s="50"/>
    </row>
    <row r="42" spans="1:19" s="1" customFormat="1" ht="16.5" thickBot="1" x14ac:dyDescent="0.3">
      <c r="A42" s="59"/>
      <c r="B42" s="32"/>
      <c r="C42" s="34"/>
      <c r="D42" s="31"/>
      <c r="E42" s="32"/>
      <c r="F42" s="32"/>
      <c r="G42" s="32"/>
      <c r="H42" s="32"/>
      <c r="I42" s="33"/>
      <c r="J42" s="149">
        <f t="shared" si="8"/>
        <v>0</v>
      </c>
      <c r="K42" s="31"/>
      <c r="L42" s="32"/>
      <c r="M42" s="32"/>
      <c r="N42" s="32"/>
      <c r="O42" s="32"/>
      <c r="P42" s="33"/>
      <c r="Q42" s="69"/>
      <c r="R42" s="56">
        <f t="shared" si="7"/>
        <v>0</v>
      </c>
      <c r="S42" s="55"/>
    </row>
    <row r="43" spans="1:19" ht="16.5" thickBot="1" x14ac:dyDescent="0.3">
      <c r="A43" s="130" t="s">
        <v>42</v>
      </c>
      <c r="B43" s="131"/>
      <c r="C43" s="131"/>
      <c r="D43" s="131"/>
      <c r="E43" s="131"/>
      <c r="F43" s="131"/>
      <c r="G43" s="131"/>
      <c r="H43" s="131"/>
      <c r="I43" s="131"/>
      <c r="J43" s="57">
        <f>SUM(J29:J42)</f>
        <v>2480</v>
      </c>
      <c r="K43" s="130" t="s">
        <v>42</v>
      </c>
      <c r="L43" s="131"/>
      <c r="M43" s="131"/>
      <c r="N43" s="131"/>
      <c r="O43" s="131"/>
      <c r="P43" s="131"/>
      <c r="Q43" s="57">
        <f>SUM(Q29:Q42)</f>
        <v>3342.5</v>
      </c>
      <c r="R43" s="57">
        <f>SUM(R29:R42)</f>
        <v>862.5</v>
      </c>
    </row>
    <row r="45" spans="1:19" s="4" customFormat="1" ht="15.75" thickBot="1" x14ac:dyDescent="0.3">
      <c r="A45" s="4" t="s">
        <v>72</v>
      </c>
      <c r="R45" s="5"/>
    </row>
    <row r="46" spans="1:19" ht="15.75" thickBot="1" x14ac:dyDescent="0.3">
      <c r="D46" s="127" t="s">
        <v>57</v>
      </c>
      <c r="E46" s="128"/>
      <c r="F46" s="128"/>
      <c r="G46" s="128"/>
      <c r="H46" s="128"/>
      <c r="I46" s="128"/>
      <c r="J46" s="129"/>
      <c r="K46" s="128" t="s">
        <v>61</v>
      </c>
      <c r="L46" s="128"/>
      <c r="M46" s="128"/>
      <c r="N46" s="128"/>
      <c r="O46" s="128"/>
      <c r="P46" s="128"/>
      <c r="Q46" s="129"/>
    </row>
    <row r="47" spans="1:19" ht="44.25" customHeight="1" x14ac:dyDescent="0.25">
      <c r="A47" s="132" t="s">
        <v>0</v>
      </c>
      <c r="B47" s="133" t="s">
        <v>1</v>
      </c>
      <c r="C47" s="143" t="s">
        <v>2</v>
      </c>
      <c r="D47" s="137"/>
      <c r="E47" s="134"/>
      <c r="F47" s="134"/>
      <c r="G47" s="134"/>
      <c r="H47" s="134"/>
      <c r="I47" s="134" t="s">
        <v>4</v>
      </c>
      <c r="J47" s="139" t="s">
        <v>5</v>
      </c>
      <c r="K47" s="132"/>
      <c r="L47" s="133"/>
      <c r="M47" s="133"/>
      <c r="N47" s="133"/>
      <c r="O47" s="133"/>
      <c r="P47" s="133" t="s">
        <v>4</v>
      </c>
      <c r="Q47" s="135" t="s">
        <v>5</v>
      </c>
      <c r="R47" s="125" t="s">
        <v>23</v>
      </c>
      <c r="S47" s="125" t="s">
        <v>60</v>
      </c>
    </row>
    <row r="48" spans="1:19" ht="31.5" x14ac:dyDescent="0.25">
      <c r="A48" s="137"/>
      <c r="B48" s="134"/>
      <c r="C48" s="144"/>
      <c r="D48" s="137"/>
      <c r="E48" s="134"/>
      <c r="F48" s="134"/>
      <c r="G48" s="6" t="s">
        <v>8</v>
      </c>
      <c r="H48" s="138" t="s">
        <v>10</v>
      </c>
      <c r="I48" s="134"/>
      <c r="J48" s="139"/>
      <c r="K48" s="137"/>
      <c r="L48" s="134"/>
      <c r="M48" s="134"/>
      <c r="N48" s="6" t="s">
        <v>8</v>
      </c>
      <c r="O48" s="138" t="s">
        <v>10</v>
      </c>
      <c r="P48" s="134"/>
      <c r="Q48" s="136"/>
      <c r="R48" s="126"/>
      <c r="S48" s="126"/>
    </row>
    <row r="49" spans="1:19" ht="33.75" x14ac:dyDescent="0.25">
      <c r="A49" s="137"/>
      <c r="B49" s="134"/>
      <c r="C49" s="145"/>
      <c r="D49" s="137"/>
      <c r="E49" s="134"/>
      <c r="F49" s="134"/>
      <c r="G49" s="6" t="s">
        <v>9</v>
      </c>
      <c r="H49" s="138"/>
      <c r="I49" s="134"/>
      <c r="J49" s="139"/>
      <c r="K49" s="137"/>
      <c r="L49" s="134"/>
      <c r="M49" s="134"/>
      <c r="N49" s="6" t="s">
        <v>9</v>
      </c>
      <c r="O49" s="138"/>
      <c r="P49" s="134"/>
      <c r="Q49" s="136"/>
      <c r="R49" s="126"/>
      <c r="S49" s="126"/>
    </row>
    <row r="50" spans="1:19" s="2" customFormat="1" ht="12.75" x14ac:dyDescent="0.2">
      <c r="A50" s="79" t="s">
        <v>59</v>
      </c>
      <c r="B50" s="80" t="s">
        <v>50</v>
      </c>
      <c r="C50" s="81" t="s">
        <v>51</v>
      </c>
      <c r="D50" s="82"/>
      <c r="E50" s="83"/>
      <c r="F50" s="83"/>
      <c r="G50" s="83" t="s">
        <v>52</v>
      </c>
      <c r="H50" s="83">
        <v>1</v>
      </c>
      <c r="I50" s="84">
        <v>500</v>
      </c>
      <c r="J50" s="85">
        <f>I50*H50</f>
        <v>500</v>
      </c>
      <c r="K50" s="82"/>
      <c r="L50" s="83"/>
      <c r="M50" s="83"/>
      <c r="N50" s="83" t="s">
        <v>52</v>
      </c>
      <c r="O50" s="83">
        <v>1</v>
      </c>
      <c r="P50" s="84">
        <v>500</v>
      </c>
      <c r="Q50" s="85">
        <f>P50*O50</f>
        <v>500</v>
      </c>
      <c r="R50" s="86">
        <f>Q50-J50</f>
        <v>0</v>
      </c>
      <c r="S50" s="87" t="s">
        <v>24</v>
      </c>
    </row>
    <row r="51" spans="1:19" s="2" customFormat="1" ht="12.75" x14ac:dyDescent="0.2">
      <c r="A51" s="79"/>
      <c r="B51" s="80"/>
      <c r="C51" s="81"/>
      <c r="D51" s="82"/>
      <c r="E51" s="83"/>
      <c r="F51" s="83"/>
      <c r="G51" s="83"/>
      <c r="H51" s="83"/>
      <c r="I51" s="84"/>
      <c r="J51" s="85">
        <f t="shared" ref="J51:J58" si="9">I51*H51</f>
        <v>0</v>
      </c>
      <c r="K51" s="82"/>
      <c r="L51" s="83"/>
      <c r="M51" s="83"/>
      <c r="N51" s="83"/>
      <c r="O51" s="83"/>
      <c r="P51" s="84"/>
      <c r="Q51" s="88"/>
      <c r="R51" s="86">
        <f t="shared" ref="R51:R58" si="10">Q51-J51</f>
        <v>0</v>
      </c>
      <c r="S51" s="87"/>
    </row>
    <row r="52" spans="1:19" s="2" customFormat="1" ht="12.75" x14ac:dyDescent="0.2">
      <c r="A52" s="79"/>
      <c r="B52" s="80"/>
      <c r="C52" s="81"/>
      <c r="D52" s="82"/>
      <c r="E52" s="83"/>
      <c r="F52" s="83"/>
      <c r="G52" s="83"/>
      <c r="H52" s="83"/>
      <c r="I52" s="84"/>
      <c r="J52" s="85">
        <f t="shared" si="9"/>
        <v>0</v>
      </c>
      <c r="K52" s="82"/>
      <c r="L52" s="83"/>
      <c r="M52" s="83"/>
      <c r="N52" s="83"/>
      <c r="O52" s="83"/>
      <c r="P52" s="84"/>
      <c r="Q52" s="88"/>
      <c r="R52" s="86">
        <f t="shared" si="10"/>
        <v>0</v>
      </c>
      <c r="S52" s="87"/>
    </row>
    <row r="53" spans="1:19" s="2" customFormat="1" ht="12.75" x14ac:dyDescent="0.2">
      <c r="A53" s="79"/>
      <c r="B53" s="80"/>
      <c r="C53" s="81"/>
      <c r="D53" s="82"/>
      <c r="E53" s="83"/>
      <c r="F53" s="83"/>
      <c r="G53" s="83"/>
      <c r="H53" s="83"/>
      <c r="I53" s="84"/>
      <c r="J53" s="85">
        <f t="shared" si="9"/>
        <v>0</v>
      </c>
      <c r="K53" s="82"/>
      <c r="L53" s="83"/>
      <c r="M53" s="83"/>
      <c r="N53" s="83"/>
      <c r="O53" s="83"/>
      <c r="P53" s="84"/>
      <c r="Q53" s="88"/>
      <c r="R53" s="86">
        <f t="shared" si="10"/>
        <v>0</v>
      </c>
      <c r="S53" s="87"/>
    </row>
    <row r="54" spans="1:19" s="2" customFormat="1" ht="12.75" x14ac:dyDescent="0.2">
      <c r="A54" s="79"/>
      <c r="B54" s="80"/>
      <c r="C54" s="81"/>
      <c r="D54" s="82"/>
      <c r="E54" s="83"/>
      <c r="F54" s="83"/>
      <c r="G54" s="83"/>
      <c r="H54" s="83"/>
      <c r="I54" s="84"/>
      <c r="J54" s="85">
        <f t="shared" si="9"/>
        <v>0</v>
      </c>
      <c r="K54" s="82"/>
      <c r="L54" s="83"/>
      <c r="M54" s="83"/>
      <c r="N54" s="83"/>
      <c r="O54" s="83"/>
      <c r="P54" s="84"/>
      <c r="Q54" s="88"/>
      <c r="R54" s="86">
        <f t="shared" si="10"/>
        <v>0</v>
      </c>
      <c r="S54" s="87"/>
    </row>
    <row r="55" spans="1:19" s="2" customFormat="1" ht="12.75" x14ac:dyDescent="0.2">
      <c r="A55" s="79"/>
      <c r="B55" s="80"/>
      <c r="C55" s="81"/>
      <c r="D55" s="82"/>
      <c r="E55" s="83"/>
      <c r="F55" s="83"/>
      <c r="G55" s="83"/>
      <c r="H55" s="83"/>
      <c r="I55" s="84"/>
      <c r="J55" s="85">
        <f t="shared" si="9"/>
        <v>0</v>
      </c>
      <c r="K55" s="82"/>
      <c r="L55" s="83"/>
      <c r="M55" s="83"/>
      <c r="N55" s="83"/>
      <c r="O55" s="83"/>
      <c r="P55" s="84"/>
      <c r="Q55" s="88"/>
      <c r="R55" s="86">
        <f t="shared" si="10"/>
        <v>0</v>
      </c>
      <c r="S55" s="87"/>
    </row>
    <row r="56" spans="1:19" s="2" customFormat="1" ht="12.75" x14ac:dyDescent="0.2">
      <c r="A56" s="79"/>
      <c r="B56" s="80"/>
      <c r="C56" s="81"/>
      <c r="D56" s="82"/>
      <c r="E56" s="83"/>
      <c r="F56" s="83"/>
      <c r="G56" s="83"/>
      <c r="H56" s="83"/>
      <c r="I56" s="80"/>
      <c r="J56" s="85">
        <f t="shared" si="9"/>
        <v>0</v>
      </c>
      <c r="K56" s="82"/>
      <c r="L56" s="83"/>
      <c r="M56" s="83"/>
      <c r="N56" s="83"/>
      <c r="O56" s="83"/>
      <c r="P56" s="80"/>
      <c r="Q56" s="89"/>
      <c r="R56" s="86">
        <f t="shared" si="10"/>
        <v>0</v>
      </c>
      <c r="S56" s="87"/>
    </row>
    <row r="57" spans="1:19" s="1" customFormat="1" ht="15.75" x14ac:dyDescent="0.25">
      <c r="A57" s="79"/>
      <c r="B57" s="80"/>
      <c r="C57" s="90"/>
      <c r="D57" s="91"/>
      <c r="E57" s="92"/>
      <c r="F57" s="92"/>
      <c r="G57" s="92"/>
      <c r="H57" s="92"/>
      <c r="I57" s="93"/>
      <c r="J57" s="85">
        <f t="shared" si="9"/>
        <v>0</v>
      </c>
      <c r="K57" s="91"/>
      <c r="L57" s="92"/>
      <c r="M57" s="92"/>
      <c r="N57" s="92"/>
      <c r="O57" s="92"/>
      <c r="P57" s="93"/>
      <c r="Q57" s="94"/>
      <c r="R57" s="86">
        <f t="shared" si="10"/>
        <v>0</v>
      </c>
      <c r="S57" s="87"/>
    </row>
    <row r="58" spans="1:19" s="1" customFormat="1" ht="16.5" thickBot="1" x14ac:dyDescent="0.3">
      <c r="A58" s="95"/>
      <c r="B58" s="96"/>
      <c r="C58" s="97"/>
      <c r="D58" s="98"/>
      <c r="E58" s="96"/>
      <c r="F58" s="96"/>
      <c r="G58" s="96"/>
      <c r="H58" s="96"/>
      <c r="I58" s="99"/>
      <c r="J58" s="167">
        <f t="shared" si="9"/>
        <v>0</v>
      </c>
      <c r="K58" s="98"/>
      <c r="L58" s="96"/>
      <c r="M58" s="96"/>
      <c r="N58" s="96"/>
      <c r="O58" s="96"/>
      <c r="P58" s="99"/>
      <c r="Q58" s="100"/>
      <c r="R58" s="101">
        <f t="shared" si="10"/>
        <v>0</v>
      </c>
      <c r="S58" s="102"/>
    </row>
    <row r="59" spans="1:19" ht="16.5" thickBot="1" x14ac:dyDescent="0.3">
      <c r="A59" s="130" t="s">
        <v>55</v>
      </c>
      <c r="B59" s="131"/>
      <c r="C59" s="131"/>
      <c r="D59" s="131"/>
      <c r="E59" s="131"/>
      <c r="F59" s="131"/>
      <c r="G59" s="131"/>
      <c r="H59" s="131"/>
      <c r="I59" s="131"/>
      <c r="J59" s="57">
        <f>SUM(J50:J58)</f>
        <v>500</v>
      </c>
      <c r="K59" s="130" t="s">
        <v>55</v>
      </c>
      <c r="L59" s="131"/>
      <c r="M59" s="131"/>
      <c r="N59" s="131"/>
      <c r="O59" s="131"/>
      <c r="P59" s="131"/>
      <c r="Q59" s="57">
        <f>SUM(Q50:Q58)</f>
        <v>500</v>
      </c>
      <c r="R59" s="57">
        <f>SUM(R50:R58)</f>
        <v>0</v>
      </c>
    </row>
    <row r="60" spans="1:19" ht="15.75" thickBot="1" x14ac:dyDescent="0.3"/>
    <row r="61" spans="1:19" ht="16.5" thickBot="1" x14ac:dyDescent="0.3">
      <c r="A61" s="140" t="s">
        <v>53</v>
      </c>
      <c r="B61" s="141"/>
      <c r="C61" s="141"/>
      <c r="D61" s="141"/>
      <c r="E61" s="141"/>
      <c r="F61" s="141"/>
      <c r="G61" s="141"/>
      <c r="H61" s="141"/>
      <c r="I61" s="142"/>
      <c r="J61" s="60">
        <f>J59+J43+J22</f>
        <v>6079.26</v>
      </c>
      <c r="K61" s="140" t="s">
        <v>54</v>
      </c>
      <c r="L61" s="141"/>
      <c r="M61" s="141"/>
      <c r="N61" s="141"/>
      <c r="O61" s="141"/>
      <c r="P61" s="141"/>
      <c r="Q61" s="61">
        <f>Q59+Q43+Q22</f>
        <v>6079.26</v>
      </c>
      <c r="R61" s="60">
        <f>R59+R43+R22</f>
        <v>0</v>
      </c>
    </row>
    <row r="64" spans="1:19" x14ac:dyDescent="0.25">
      <c r="A64" t="s">
        <v>58</v>
      </c>
    </row>
    <row r="65" spans="1:10" x14ac:dyDescent="0.25">
      <c r="A65" t="s">
        <v>63</v>
      </c>
    </row>
    <row r="66" spans="1:10" x14ac:dyDescent="0.25">
      <c r="A66" t="s">
        <v>73</v>
      </c>
    </row>
    <row r="67" spans="1:10" ht="15.75" thickBot="1" x14ac:dyDescent="0.3"/>
    <row r="68" spans="1:10" ht="15.75" thickBot="1" x14ac:dyDescent="0.3">
      <c r="D68" s="114" t="s">
        <v>64</v>
      </c>
      <c r="E68" s="115"/>
      <c r="F68" s="115"/>
      <c r="G68" s="115"/>
      <c r="H68" s="115"/>
      <c r="I68" s="115"/>
      <c r="J68" s="116"/>
    </row>
    <row r="69" spans="1:10" x14ac:dyDescent="0.25">
      <c r="D69" s="111" t="s">
        <v>68</v>
      </c>
      <c r="E69" s="112"/>
      <c r="F69" s="111" t="s">
        <v>70</v>
      </c>
      <c r="G69" s="113"/>
      <c r="H69" s="111" t="s">
        <v>71</v>
      </c>
      <c r="I69" s="113"/>
      <c r="J69" s="103" t="s">
        <v>23</v>
      </c>
    </row>
    <row r="70" spans="1:10" x14ac:dyDescent="0.25">
      <c r="D70" s="117" t="s">
        <v>65</v>
      </c>
      <c r="E70" s="118"/>
      <c r="F70" s="121">
        <f>J22</f>
        <v>3099.26</v>
      </c>
      <c r="G70" s="122"/>
      <c r="H70" s="121">
        <f>Q22</f>
        <v>2236.7600000000002</v>
      </c>
      <c r="I70" s="122"/>
      <c r="J70" s="104">
        <f>H70-F70</f>
        <v>-862.5</v>
      </c>
    </row>
    <row r="71" spans="1:10" x14ac:dyDescent="0.25">
      <c r="D71" s="117" t="s">
        <v>66</v>
      </c>
      <c r="E71" s="118"/>
      <c r="F71" s="121">
        <f>J43</f>
        <v>2480</v>
      </c>
      <c r="G71" s="122"/>
      <c r="H71" s="121">
        <f>Q43</f>
        <v>3342.5</v>
      </c>
      <c r="I71" s="122"/>
      <c r="J71" s="104">
        <f t="shared" ref="J71:J72" si="11">H71-F71</f>
        <v>862.5</v>
      </c>
    </row>
    <row r="72" spans="1:10" ht="15.75" thickBot="1" x14ac:dyDescent="0.3">
      <c r="D72" s="119" t="s">
        <v>67</v>
      </c>
      <c r="E72" s="120"/>
      <c r="F72" s="123">
        <f>J59</f>
        <v>500</v>
      </c>
      <c r="G72" s="124"/>
      <c r="H72" s="123">
        <f>Q59</f>
        <v>500</v>
      </c>
      <c r="I72" s="124"/>
      <c r="J72" s="105">
        <f t="shared" si="11"/>
        <v>0</v>
      </c>
    </row>
    <row r="73" spans="1:10" ht="15.75" thickBot="1" x14ac:dyDescent="0.3">
      <c r="D73" s="107" t="s">
        <v>69</v>
      </c>
      <c r="E73" s="108"/>
      <c r="F73" s="109">
        <f>SUM(F70:G72)</f>
        <v>6079.26</v>
      </c>
      <c r="G73" s="110"/>
      <c r="H73" s="109">
        <f>SUM(H70:I72)</f>
        <v>6079.26</v>
      </c>
      <c r="I73" s="110"/>
      <c r="J73" s="106">
        <f>SUM(J70:J72)</f>
        <v>0</v>
      </c>
    </row>
  </sheetData>
  <mergeCells count="87">
    <mergeCell ref="J5:J7"/>
    <mergeCell ref="D6:D7"/>
    <mergeCell ref="E6:E7"/>
    <mergeCell ref="F6:F7"/>
    <mergeCell ref="H6:H7"/>
    <mergeCell ref="C5:C7"/>
    <mergeCell ref="C26:C28"/>
    <mergeCell ref="C47:C49"/>
    <mergeCell ref="D5:H5"/>
    <mergeCell ref="I5:I7"/>
    <mergeCell ref="A61:I61"/>
    <mergeCell ref="K61:P61"/>
    <mergeCell ref="K59:P59"/>
    <mergeCell ref="K22:P22"/>
    <mergeCell ref="K43:P43"/>
    <mergeCell ref="A43:I43"/>
    <mergeCell ref="D46:J46"/>
    <mergeCell ref="K46:Q46"/>
    <mergeCell ref="A47:A49"/>
    <mergeCell ref="B47:B49"/>
    <mergeCell ref="P26:P28"/>
    <mergeCell ref="Q26:Q28"/>
    <mergeCell ref="A26:A28"/>
    <mergeCell ref="B26:B28"/>
    <mergeCell ref="O48:O49"/>
    <mergeCell ref="A59:I59"/>
    <mergeCell ref="Q47:Q49"/>
    <mergeCell ref="R47:R49"/>
    <mergeCell ref="S47:S49"/>
    <mergeCell ref="D48:D49"/>
    <mergeCell ref="E48:E49"/>
    <mergeCell ref="F48:F49"/>
    <mergeCell ref="H48:H49"/>
    <mergeCell ref="K48:K49"/>
    <mergeCell ref="L48:L49"/>
    <mergeCell ref="M48:M49"/>
    <mergeCell ref="D47:H47"/>
    <mergeCell ref="I47:I49"/>
    <mergeCell ref="J47:J49"/>
    <mergeCell ref="K47:O47"/>
    <mergeCell ref="P47:P49"/>
    <mergeCell ref="R26:R28"/>
    <mergeCell ref="S26:S28"/>
    <mergeCell ref="D27:D28"/>
    <mergeCell ref="E27:E28"/>
    <mergeCell ref="F27:F28"/>
    <mergeCell ref="H27:H28"/>
    <mergeCell ref="K27:K28"/>
    <mergeCell ref="L27:L28"/>
    <mergeCell ref="D26:H26"/>
    <mergeCell ref="I26:I28"/>
    <mergeCell ref="J26:J28"/>
    <mergeCell ref="K26:O26"/>
    <mergeCell ref="M27:M28"/>
    <mergeCell ref="O27:O28"/>
    <mergeCell ref="R5:R7"/>
    <mergeCell ref="D4:J4"/>
    <mergeCell ref="K4:Q4"/>
    <mergeCell ref="S5:S7"/>
    <mergeCell ref="D25:J25"/>
    <mergeCell ref="K25:Q25"/>
    <mergeCell ref="A22:I22"/>
    <mergeCell ref="K5:O5"/>
    <mergeCell ref="P5:P7"/>
    <mergeCell ref="Q5:Q7"/>
    <mergeCell ref="K6:K7"/>
    <mergeCell ref="L6:L7"/>
    <mergeCell ref="M6:M7"/>
    <mergeCell ref="O6:O7"/>
    <mergeCell ref="A5:A7"/>
    <mergeCell ref="B5:B7"/>
    <mergeCell ref="D68:J68"/>
    <mergeCell ref="D70:E70"/>
    <mergeCell ref="D71:E71"/>
    <mergeCell ref="D72:E72"/>
    <mergeCell ref="F70:G70"/>
    <mergeCell ref="F71:G71"/>
    <mergeCell ref="F72:G72"/>
    <mergeCell ref="H70:I70"/>
    <mergeCell ref="H69:I69"/>
    <mergeCell ref="H71:I71"/>
    <mergeCell ref="H72:I72"/>
    <mergeCell ref="D73:E73"/>
    <mergeCell ref="F73:G73"/>
    <mergeCell ref="H73:I73"/>
    <mergeCell ref="D69:E69"/>
    <mergeCell ref="F69:G6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ANTONIO</cp:lastModifiedBy>
  <dcterms:created xsi:type="dcterms:W3CDTF">2020-02-19T18:22:55Z</dcterms:created>
  <dcterms:modified xsi:type="dcterms:W3CDTF">2020-02-20T16:15:48Z</dcterms:modified>
</cp:coreProperties>
</file>